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32\1 výzva\"/>
    </mc:Choice>
  </mc:AlternateContent>
  <xr:revisionPtr revIDLastSave="0" documentId="13_ncr:1_{F5C3D5CD-6305-4275-9D10-5D3EB2F3629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7" i="1" l="1"/>
  <c r="R12" i="1" s="1"/>
  <c r="P7" i="1"/>
  <c r="Q12" i="1" s="1"/>
  <c r="T7" i="1" l="1"/>
</calcChain>
</file>

<file path=xl/sharedStrings.xml><?xml version="1.0" encoding="utf-8"?>
<sst xmlns="http://schemas.openxmlformats.org/spreadsheetml/2006/main" count="57" uniqueCount="48">
  <si>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</si>
  <si>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</si>
  <si>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</si>
  <si>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</si>
  <si>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</si>
  <si>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</si>
  <si>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</si>
  <si>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</si>
  <si>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</si>
  <si>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</si>
  <si>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</si>
  <si>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</si>
  <si>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</si>
  <si>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32322000-6 - Multimediální přístroje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</si>
  <si>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</si>
  <si>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</si>
  <si>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</si>
  <si>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</si>
  <si>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</si>
  <si>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</si>
  <si>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</si>
  <si>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</si>
  <si>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</si>
  <si>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</si>
  <si>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</si>
  <si>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</si>
  <si>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</si>
  <si>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</si>
  <si>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</si>
  <si>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</si>
  <si>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</si>
  <si>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</si>
  <si>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</si>
  <si>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</si>
  <si>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do 30.9.2022</t>
  </si>
  <si>
    <t>Termín dodání</t>
  </si>
  <si>
    <t>Ing. Petr Pfauser, 
Tel.: 37763 6717</t>
  </si>
  <si>
    <t>Univerzitní 28, 
301 00 Plzeň,
Fakulta designu a umění Ladislava Sutnara - Děkanát,
místnost LS 230</t>
  </si>
  <si>
    <t>Příloha č. 2 Kupní smlouvy - technická specifikace
Audiovizuální technika (II.) 032 - 2022</t>
  </si>
  <si>
    <t>Soundbar</t>
  </si>
  <si>
    <t>Záruka na zboží min. 36 měsíců.</t>
  </si>
  <si>
    <t>SoundBar min. 5.1, výkon min. 550W, aktivní bezdrátový subwoofer min. 10".
Min. 1x HDMI vstup + výstup, min. 1x optické digi audio, Bluetooth, Wi-Fi, AirPlay, Chromecast, min. 1x USB, ARC, Dolby Digital, DO, frekvence min. 40Hz - 20kHz. 
Záruka min. 36 měsíců.</t>
  </si>
  <si>
    <t>Kamera na monitor</t>
  </si>
  <si>
    <t>Bezdrátová sluchátka s mikrofonem</t>
  </si>
  <si>
    <t>Ing. Martin Šimek, Ph.D.,
Tel.: 37763 2834,
606 098 303</t>
  </si>
  <si>
    <t>Univerzitní 20, 
301 00 Plzeň, 
Centrum informatizace a výpočetní techniky - oddělení Síťové infrastruktury,
místnost UI 411</t>
  </si>
  <si>
    <t>Kamera s uchycením na horní stranu monitoru.
Odnímatelný upevňovací klip.
Závit pro stativ.
Kamera s minimálně 13 Mpix snímačem s podporou HDR.
Video 4k/30 snímků, 1080p/60 snímků, 720p/90 snímků.
Nastavitelné zorné pole 65˚ až 90°.
Minimálně 5násobný digitální zoom.
Automatické ostření.
Automatická korekce osvětlení.
Infračervený senzor pro Windows Hello.
Minimálně 2 integrované mikrofony s potlačením šumu.
Odnímatelná krytka objektivu.
Propojení kabelem USB-C na USB-A.
Délka kabelu minimálně 2 m.
Rozměry kamery maximálně 110 x 30 x 30 mm.
Včetně cestovního pouzdra.</t>
  </si>
  <si>
    <t>Stereofonní bezdrátová sluchátka s náhlavním mostem.
Bluetooth min. 5.0 připojení.
Bluetooth min. 5.0 dongle do USB-A portu.
Připojení ke dvěma zařízením současně.
Měniče s průměrem minimálně 40 mm.
Frekvenční rozsah měničů 20 Hz – 20 kHz.
Náušníky s paměťovou pěnou.
Sklápěcí mikrofon.
Frekvenční rozsah mikrofonu 20 Hz – 8 kHz.
Audio kodek minimálně SBC.
Výdrž baterie minimálně 35 hodin.
Ovládací tlačítka pro hudbu (play, pause, volume up/down) na mušli.
Ovládací tlačítka pro videohovor na mušli.
Vypnutí/zapnutí mikrofonu jeho sklopením.
LED notifikace probíhajícího hovoru.
Detekce sundání sluchátek z hlavy.
Stojánek pro dobíjení.
Včetně pouzdra.
Hmotnost maximálně 180 g.
Preferuje se tmavá barva.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</si>
</sst>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16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zoomScale="60" zoomScaleNormal="60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3.85546875" style="5" customWidth="1"/>
    <col min="14" max="14" width="40.42578125" style="1" customWidth="1"/>
    <col min="15" max="15" width="28" style="1" customWidth="1"/>
    <col min="16" max="16" width="19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83" t="s">
        <v>38</v>
      </c>
      <c r="C1" s="84"/>
      <c r="D1" s="84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3" t="s">
        <v>30</v>
      </c>
      <c r="I6" s="35" t="s">
        <v>18</v>
      </c>
      <c r="J6" s="35" t="s">
        <v>19</v>
      </c>
      <c r="K6" s="24" t="s">
        <v>32</v>
      </c>
      <c r="L6" s="35" t="s">
        <v>20</v>
      </c>
      <c r="M6" s="39" t="s">
        <v>21</v>
      </c>
      <c r="N6" s="35" t="s">
        <v>22</v>
      </c>
      <c r="O6" s="24" t="s">
        <v>35</v>
      </c>
      <c r="P6" s="35" t="s">
        <v>23</v>
      </c>
      <c r="Q6" s="24" t="s">
        <v>6</v>
      </c>
      <c r="R6" s="25" t="s">
        <v>7</v>
      </c>
      <c r="S6" s="80" t="s">
        <v>8</v>
      </c>
      <c r="T6" s="80" t="s">
        <v>9</v>
      </c>
      <c r="U6" s="35" t="s">
        <v>24</v>
      </c>
      <c r="V6" s="35" t="s">
        <v>25</v>
      </c>
    </row>
    <row r="7" spans="1:22" ht="181.5" customHeight="1" thickTop="1" thickBot="1" x14ac:dyDescent="0.3">
      <c r="A7" s="26"/>
      <c r="B7" s="44">
        <v>1</v>
      </c>
      <c r="C7" s="45" t="s">
        <v>39</v>
      </c>
      <c r="D7" s="46">
        <v>1</v>
      </c>
      <c r="E7" s="47" t="s">
        <v>26</v>
      </c>
      <c r="F7" s="48" t="s">
        <v>41</v>
      </c>
      <c r="G7" s="106"/>
      <c r="H7" s="49" t="s">
        <v>31</v>
      </c>
      <c r="I7" s="50" t="s">
        <v>33</v>
      </c>
      <c r="J7" s="51" t="s">
        <v>31</v>
      </c>
      <c r="K7" s="52"/>
      <c r="L7" s="53" t="s">
        <v>40</v>
      </c>
      <c r="M7" s="45" t="s">
        <v>36</v>
      </c>
      <c r="N7" s="45" t="s">
        <v>37</v>
      </c>
      <c r="O7" s="54" t="s">
        <v>34</v>
      </c>
      <c r="P7" s="55">
        <f>D7*Q7</f>
        <v>11000</v>
      </c>
      <c r="Q7" s="56">
        <v>11000</v>
      </c>
      <c r="R7" s="109"/>
      <c r="S7" s="57">
        <f>D7*R7</f>
        <v>0</v>
      </c>
      <c r="T7" s="58" t="str">
        <f t="shared" ref="T7" si="0">IF(ISNUMBER(R7), IF(R7&gt;Q7,"NEVYHOVUJE","VYHOVUJE")," ")</f>
        <v xml:space="preserve"> </v>
      </c>
      <c r="U7" s="47"/>
      <c r="V7" s="47" t="s">
        <v>13</v>
      </c>
    </row>
    <row r="8" spans="1:22" ht="270.75" customHeight="1" x14ac:dyDescent="0.25">
      <c r="A8" s="26"/>
      <c r="B8" s="59">
        <v>2</v>
      </c>
      <c r="C8" s="60" t="s">
        <v>42</v>
      </c>
      <c r="D8" s="61">
        <v>1</v>
      </c>
      <c r="E8" s="77" t="s">
        <v>26</v>
      </c>
      <c r="F8" s="62" t="s">
        <v>46</v>
      </c>
      <c r="G8" s="107"/>
      <c r="H8" s="63" t="s">
        <v>31</v>
      </c>
      <c r="I8" s="95" t="s">
        <v>33</v>
      </c>
      <c r="J8" s="97" t="s">
        <v>31</v>
      </c>
      <c r="K8" s="99"/>
      <c r="L8" s="104"/>
      <c r="M8" s="95" t="s">
        <v>44</v>
      </c>
      <c r="N8" s="95" t="s">
        <v>45</v>
      </c>
      <c r="O8" s="102">
        <v>21</v>
      </c>
      <c r="P8" s="64">
        <f>D8*Q8</f>
        <v>3500</v>
      </c>
      <c r="Q8" s="65">
        <v>3500</v>
      </c>
      <c r="R8" s="110"/>
      <c r="S8" s="66">
        <f>D8*R8</f>
        <v>0</v>
      </c>
      <c r="T8" s="67" t="str">
        <f t="shared" ref="T8:T9" si="1">IF(ISNUMBER(R8), IF(R8&gt;Q8,"NEVYHOVUJE","VYHOVUJE")," ")</f>
        <v xml:space="preserve"> </v>
      </c>
      <c r="U8" s="81"/>
      <c r="V8" s="77" t="s">
        <v>12</v>
      </c>
    </row>
    <row r="9" spans="1:22" ht="345" customHeight="1" thickBot="1" x14ac:dyDescent="0.3">
      <c r="A9" s="26"/>
      <c r="B9" s="68">
        <v>3</v>
      </c>
      <c r="C9" s="76" t="s">
        <v>43</v>
      </c>
      <c r="D9" s="69">
        <v>1</v>
      </c>
      <c r="E9" s="78" t="s">
        <v>26</v>
      </c>
      <c r="F9" s="75" t="s">
        <v>47</v>
      </c>
      <c r="G9" s="108"/>
      <c r="H9" s="70" t="s">
        <v>31</v>
      </c>
      <c r="I9" s="96"/>
      <c r="J9" s="98"/>
      <c r="K9" s="100"/>
      <c r="L9" s="105"/>
      <c r="M9" s="101"/>
      <c r="N9" s="101"/>
      <c r="O9" s="103"/>
      <c r="P9" s="71">
        <f>D9*Q9</f>
        <v>4500</v>
      </c>
      <c r="Q9" s="72">
        <v>4500</v>
      </c>
      <c r="R9" s="111"/>
      <c r="S9" s="73">
        <f>D9*R9</f>
        <v>0</v>
      </c>
      <c r="T9" s="74" t="str">
        <f t="shared" si="1"/>
        <v xml:space="preserve"> </v>
      </c>
      <c r="U9" s="82"/>
      <c r="V9" s="78" t="s">
        <v>14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49.5" customHeight="1" thickTop="1" thickBot="1" x14ac:dyDescent="0.3">
      <c r="B11" s="85" t="s">
        <v>29</v>
      </c>
      <c r="C11" s="86"/>
      <c r="D11" s="86"/>
      <c r="E11" s="86"/>
      <c r="F11" s="86"/>
      <c r="G11" s="86"/>
      <c r="H11" s="79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87" t="s">
        <v>11</v>
      </c>
      <c r="S11" s="88"/>
      <c r="T11" s="89"/>
      <c r="U11" s="22"/>
      <c r="V11" s="31"/>
    </row>
    <row r="12" spans="1:22" ht="53.25" customHeight="1" thickTop="1" thickBot="1" x14ac:dyDescent="0.3">
      <c r="B12" s="94" t="s">
        <v>27</v>
      </c>
      <c r="C12" s="94"/>
      <c r="D12" s="94"/>
      <c r="E12" s="94"/>
      <c r="F12" s="94"/>
      <c r="G12" s="94"/>
      <c r="H12" s="94"/>
      <c r="I12" s="32"/>
      <c r="L12" s="12"/>
      <c r="M12" s="12"/>
      <c r="N12" s="12"/>
      <c r="O12" s="33"/>
      <c r="P12" s="33"/>
      <c r="Q12" s="34">
        <f>SUM(P7:P9)</f>
        <v>19000</v>
      </c>
      <c r="R12" s="90">
        <f>SUM(S7:S9)</f>
        <v>0</v>
      </c>
      <c r="S12" s="91"/>
      <c r="T12" s="92"/>
    </row>
    <row r="13" spans="1:22" ht="15.75" thickTop="1" x14ac:dyDescent="0.25">
      <c r="B13" s="93" t="s">
        <v>28</v>
      </c>
      <c r="C13" s="93"/>
      <c r="D13" s="93"/>
      <c r="E13" s="93"/>
      <c r="F13" s="93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N5uSvTaKb27ANBcNVZAMqwtOfgkGbpb0BZUHwcpcSN3eGJblkfCMdiq/NW4LpNJKFFLn/CeEle9JI3gOp3HvAg==" saltValue="HIlX8bZBEUT08tXpeXVFlw==" spinCount="100000" sheet="1" objects="1" scenarios="1"/>
  <mergeCells count="14">
    <mergeCell ref="R12:T12"/>
    <mergeCell ref="B13:F13"/>
    <mergeCell ref="B12:H12"/>
    <mergeCell ref="I8:I9"/>
    <mergeCell ref="J8:J9"/>
    <mergeCell ref="K8:K9"/>
    <mergeCell ref="M8:M9"/>
    <mergeCell ref="N8:N9"/>
    <mergeCell ref="O8:O9"/>
    <mergeCell ref="L8:L9"/>
    <mergeCell ref="U8:U9"/>
    <mergeCell ref="B1:D1"/>
    <mergeCell ref="B11:G11"/>
    <mergeCell ref="R11:T11"/>
  </mergeCells>
  <conditionalFormatting sqref="T7:T9">
    <cfRule type="cellIs" dxfId="6" priority="64" operator="equal">
      <formula>"VYHOVUJE"</formula>
    </cfRule>
  </conditionalFormatting>
  <conditionalFormatting sqref="T7:T9">
    <cfRule type="cellIs" dxfId="5" priority="63" operator="equal">
      <formula>"NEVYHOVUJE"</formula>
    </cfRule>
  </conditionalFormatting>
  <conditionalFormatting sqref="R7:R9 G7:H9">
    <cfRule type="containsBlanks" dxfId="4" priority="44">
      <formula>LEN(TRIM(G7))=0</formula>
    </cfRule>
  </conditionalFormatting>
  <conditionalFormatting sqref="G7:H9 R7:R9">
    <cfRule type="notContainsBlanks" dxfId="3" priority="42">
      <formula>LEN(TRIM(G7))&gt;0</formula>
    </cfRule>
  </conditionalFormatting>
  <conditionalFormatting sqref="G7:H9 R7:R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2022-08-03T06:21:04Z</dcterms:modified>
</cp:coreProperties>
</file>